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definedNames>
    <definedName name="_xlnm.Print_Area" localSheetId="0">Plan1!$B$3:$I$31</definedName>
  </definedNames>
  <calcPr calcId="152511"/>
</workbook>
</file>

<file path=xl/calcChain.xml><?xml version="1.0" encoding="utf-8"?>
<calcChain xmlns="http://schemas.openxmlformats.org/spreadsheetml/2006/main">
  <c r="D31" i="1" l="1"/>
  <c r="C19" i="1"/>
  <c r="D27" i="1"/>
  <c r="C20" i="1"/>
  <c r="D19" i="1"/>
  <c r="C25" i="1"/>
  <c r="J29" i="1" s="1"/>
  <c r="D28" i="1" l="1"/>
  <c r="I25" i="1"/>
  <c r="E25" i="1"/>
  <c r="I24" i="1"/>
  <c r="D23" i="1"/>
  <c r="I23" i="1" s="1"/>
  <c r="I22" i="1"/>
  <c r="I21" i="1"/>
  <c r="I20" i="1"/>
  <c r="I12" i="1"/>
  <c r="I11" i="1"/>
  <c r="D10" i="1"/>
  <c r="I10" i="1" s="1"/>
  <c r="I9" i="1"/>
  <c r="I8" i="1"/>
  <c r="I7" i="1"/>
  <c r="C6" i="1"/>
  <c r="D6" i="1" s="1"/>
</calcChain>
</file>

<file path=xl/sharedStrings.xml><?xml version="1.0" encoding="utf-8"?>
<sst xmlns="http://schemas.openxmlformats.org/spreadsheetml/2006/main" count="55" uniqueCount="23">
  <si>
    <t>ITEM DE DESPESA</t>
  </si>
  <si>
    <t>Recurso Municipal – As. Social</t>
  </si>
  <si>
    <t>Recurso Estadual – As. Social</t>
  </si>
  <si>
    <t>Recurso Federal – As. Social</t>
  </si>
  <si>
    <t>VALOR TOTAL VERBAS</t>
  </si>
  <si>
    <t>Valor</t>
  </si>
  <si>
    <t xml:space="preserve">Valor </t>
  </si>
  <si>
    <t xml:space="preserve"> Mensal</t>
  </si>
  <si>
    <t>9 meses</t>
  </si>
  <si>
    <t>Mensal</t>
  </si>
  <si>
    <t xml:space="preserve"> 9 meses</t>
  </si>
  <si>
    <t>Recursos Humanos</t>
  </si>
  <si>
    <t>Gêneros Alimentícios</t>
  </si>
  <si>
    <t>Material de Escritório</t>
  </si>
  <si>
    <t>Material de Higiene e Limpeza</t>
  </si>
  <si>
    <t>Serviços de Terceiros</t>
  </si>
  <si>
    <t>Utilidade Publica</t>
  </si>
  <si>
    <t>TOTAL</t>
  </si>
  <si>
    <t>Evandro</t>
  </si>
  <si>
    <t>2 horas a mais</t>
  </si>
  <si>
    <t>Sandra</t>
  </si>
  <si>
    <t>(Terei que paga lo com Verba Municipal)</t>
  </si>
  <si>
    <t>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</si>
</sst>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4" fontId="3" fillId="2" borderId="13" xfId="1" applyFont="1" applyFill="1" applyBorder="1" applyAlignment="1">
      <alignment horizontal="center" vertical="center" wrapText="1"/>
    </xf>
    <xf numFmtId="44" fontId="3" fillId="0" borderId="13" xfId="1" applyFont="1" applyBorder="1" applyAlignment="1">
      <alignment vertical="center" wrapText="1"/>
    </xf>
    <xf numFmtId="44" fontId="3" fillId="0" borderId="3" xfId="1" applyFont="1" applyFill="1" applyBorder="1" applyAlignment="1">
      <alignment horizontal="center" vertical="center" wrapText="1"/>
    </xf>
    <xf numFmtId="44" fontId="3" fillId="0" borderId="13" xfId="1" applyFont="1" applyFill="1" applyBorder="1" applyAlignment="1">
      <alignment horizontal="center" vertical="center" wrapText="1"/>
    </xf>
    <xf numFmtId="44" fontId="3" fillId="0" borderId="13" xfId="1" applyFont="1" applyBorder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44" fontId="6" fillId="0" borderId="0" xfId="1" applyFont="1" applyFill="1" applyBorder="1" applyAlignment="1">
      <alignment horizontal="center" vertical="center" wrapText="1"/>
    </xf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1"/>
  <sheetViews>
    <sheetView tabSelected="1" topLeftCell="A12" workbookViewId="0">
      <selection activeCell="J28" sqref="J28"/>
    </sheetView>
  </sheetViews>
  <sheetFormatPr defaultRowHeight="15" x14ac:dyDescent="0.25"/>
  <cols>
    <col min="2" max="2" width="15.28515625" customWidth="1"/>
    <col min="3" max="3" width="16.5703125" customWidth="1"/>
    <col min="4" max="4" width="12.7109375" customWidth="1"/>
    <col min="5" max="5" width="15.85546875" customWidth="1"/>
    <col min="6" max="6" width="13" customWidth="1"/>
    <col min="7" max="7" width="12.7109375" customWidth="1"/>
    <col min="8" max="8" width="13.140625" customWidth="1"/>
    <col min="9" max="9" width="16" customWidth="1"/>
    <col min="10" max="10" width="10.5703125" bestFit="1" customWidth="1"/>
  </cols>
  <sheetData>
    <row r="2" spans="2:9" ht="15.75" thickBot="1" x14ac:dyDescent="0.3"/>
    <row r="3" spans="2:9" ht="18.75" thickBot="1" x14ac:dyDescent="0.3">
      <c r="B3" s="25" t="s">
        <v>0</v>
      </c>
      <c r="C3" s="1" t="s">
        <v>1</v>
      </c>
      <c r="D3" s="2"/>
      <c r="E3" s="3" t="s">
        <v>2</v>
      </c>
      <c r="F3" s="2"/>
      <c r="G3" s="3" t="s">
        <v>3</v>
      </c>
      <c r="H3" s="2"/>
      <c r="I3" s="4" t="s">
        <v>4</v>
      </c>
    </row>
    <row r="4" spans="2:9" x14ac:dyDescent="0.25">
      <c r="B4" s="26"/>
      <c r="C4" s="5" t="s">
        <v>5</v>
      </c>
      <c r="D4" s="5" t="s">
        <v>6</v>
      </c>
      <c r="E4" s="5" t="s">
        <v>6</v>
      </c>
      <c r="F4" s="5" t="s">
        <v>5</v>
      </c>
      <c r="G4" s="5" t="s">
        <v>5</v>
      </c>
      <c r="H4" s="5" t="s">
        <v>6</v>
      </c>
      <c r="I4" s="6"/>
    </row>
    <row r="5" spans="2:9" ht="15.75" thickBot="1" x14ac:dyDescent="0.3">
      <c r="B5" s="27"/>
      <c r="C5" s="7" t="s">
        <v>7</v>
      </c>
      <c r="D5" s="7" t="s">
        <v>8</v>
      </c>
      <c r="E5" s="7" t="s">
        <v>9</v>
      </c>
      <c r="F5" s="7" t="s">
        <v>10</v>
      </c>
      <c r="G5" s="7" t="s">
        <v>7</v>
      </c>
      <c r="H5" s="7" t="s">
        <v>8</v>
      </c>
      <c r="I5" s="8"/>
    </row>
    <row r="6" spans="2:9" ht="18.75" thickBot="1" x14ac:dyDescent="0.3">
      <c r="B6" s="9" t="s">
        <v>11</v>
      </c>
      <c r="C6" s="10">
        <f>2337.93-440</f>
        <v>1897.9299999999998</v>
      </c>
      <c r="D6" s="11">
        <f>C6*9</f>
        <v>17081.37</v>
      </c>
      <c r="E6" s="11">
        <v>2046</v>
      </c>
      <c r="F6" s="11">
        <v>18414</v>
      </c>
      <c r="G6" s="11">
        <v>0</v>
      </c>
      <c r="H6" s="11">
        <v>0</v>
      </c>
      <c r="I6" s="11">
        <v>45980.160000000003</v>
      </c>
    </row>
    <row r="7" spans="2:9" ht="15.75" thickBot="1" x14ac:dyDescent="0.3">
      <c r="B7" s="12" t="s">
        <v>12</v>
      </c>
      <c r="C7" s="10">
        <v>576.07000000000005</v>
      </c>
      <c r="D7" s="11">
        <v>5184.63</v>
      </c>
      <c r="E7" s="13">
        <v>83.22</v>
      </c>
      <c r="F7" s="11">
        <v>748.98</v>
      </c>
      <c r="G7" s="11">
        <v>0</v>
      </c>
      <c r="H7" s="11">
        <v>0</v>
      </c>
      <c r="I7" s="14">
        <f>5933.61+2844.87</f>
        <v>8778.48</v>
      </c>
    </row>
    <row r="8" spans="2:9" ht="15.75" thickBot="1" x14ac:dyDescent="0.3">
      <c r="B8" s="12" t="s">
        <v>13</v>
      </c>
      <c r="C8" s="15">
        <v>200</v>
      </c>
      <c r="D8" s="16">
        <v>1800</v>
      </c>
      <c r="E8" s="16">
        <v>0</v>
      </c>
      <c r="F8" s="16">
        <v>0</v>
      </c>
      <c r="G8" s="16">
        <v>0</v>
      </c>
      <c r="H8" s="16">
        <v>0</v>
      </c>
      <c r="I8" s="17">
        <f>D8+1200</f>
        <v>3000</v>
      </c>
    </row>
    <row r="9" spans="2:9" ht="27.75" thickBot="1" x14ac:dyDescent="0.3">
      <c r="B9" s="12" t="s">
        <v>14</v>
      </c>
      <c r="C9" s="10">
        <v>0</v>
      </c>
      <c r="D9" s="11">
        <v>0</v>
      </c>
      <c r="E9" s="11">
        <v>0</v>
      </c>
      <c r="F9" s="11">
        <v>0</v>
      </c>
      <c r="G9" s="14">
        <v>216.66</v>
      </c>
      <c r="H9" s="14">
        <v>1949.94</v>
      </c>
      <c r="I9" s="11">
        <f>1949.94+650.06</f>
        <v>2600</v>
      </c>
    </row>
    <row r="10" spans="2:9" ht="15.75" thickBot="1" x14ac:dyDescent="0.3">
      <c r="B10" s="12" t="s">
        <v>15</v>
      </c>
      <c r="C10" s="10">
        <v>440</v>
      </c>
      <c r="D10" s="11">
        <f>C10*9</f>
        <v>3960</v>
      </c>
      <c r="E10" s="11">
        <v>0</v>
      </c>
      <c r="F10" s="11">
        <v>0</v>
      </c>
      <c r="G10" s="11">
        <v>0</v>
      </c>
      <c r="H10" s="11">
        <v>0</v>
      </c>
      <c r="I10" s="11">
        <f>D10</f>
        <v>3960</v>
      </c>
    </row>
    <row r="11" spans="2:9" ht="18.75" thickBot="1" x14ac:dyDescent="0.3">
      <c r="B11" s="12" t="s">
        <v>16</v>
      </c>
      <c r="C11" s="10">
        <v>1250</v>
      </c>
      <c r="D11" s="11">
        <v>11250</v>
      </c>
      <c r="E11" s="11">
        <v>0</v>
      </c>
      <c r="F11" s="11">
        <v>0</v>
      </c>
      <c r="G11" s="11">
        <v>0</v>
      </c>
      <c r="H11" s="11">
        <v>0</v>
      </c>
      <c r="I11" s="11">
        <f>11250+3750</f>
        <v>15000</v>
      </c>
    </row>
    <row r="12" spans="2:9" ht="15.75" thickBot="1" x14ac:dyDescent="0.3">
      <c r="B12" s="12" t="s">
        <v>17</v>
      </c>
      <c r="C12" s="10">
        <v>4364</v>
      </c>
      <c r="D12" s="11">
        <v>39276</v>
      </c>
      <c r="E12" s="11">
        <v>2129.2199999999998</v>
      </c>
      <c r="F12" s="11">
        <v>19162.98</v>
      </c>
      <c r="G12" s="11">
        <v>216.66</v>
      </c>
      <c r="H12" s="11">
        <v>1949.94</v>
      </c>
      <c r="I12" s="11">
        <f>60388.92+20129.72</f>
        <v>80518.64</v>
      </c>
    </row>
    <row r="13" spans="2:9" x14ac:dyDescent="0.25">
      <c r="B13" s="18"/>
    </row>
    <row r="14" spans="2:9" x14ac:dyDescent="0.25">
      <c r="B14" s="19"/>
    </row>
    <row r="15" spans="2:9" ht="15.75" thickBot="1" x14ac:dyDescent="0.3"/>
    <row r="16" spans="2:9" ht="18.75" thickBot="1" x14ac:dyDescent="0.3">
      <c r="B16" s="25" t="s">
        <v>0</v>
      </c>
      <c r="C16" s="1" t="s">
        <v>1</v>
      </c>
      <c r="D16" s="2"/>
      <c r="E16" s="3" t="s">
        <v>2</v>
      </c>
      <c r="F16" s="2"/>
      <c r="G16" s="3" t="s">
        <v>3</v>
      </c>
      <c r="H16" s="2"/>
      <c r="I16" s="4" t="s">
        <v>4</v>
      </c>
    </row>
    <row r="17" spans="2:10" x14ac:dyDescent="0.25">
      <c r="B17" s="26"/>
      <c r="C17" s="5" t="s">
        <v>5</v>
      </c>
      <c r="D17" s="5" t="s">
        <v>6</v>
      </c>
      <c r="E17" s="5" t="s">
        <v>6</v>
      </c>
      <c r="F17" s="5" t="s">
        <v>5</v>
      </c>
      <c r="G17" s="5" t="s">
        <v>5</v>
      </c>
      <c r="H17" s="5" t="s">
        <v>6</v>
      </c>
      <c r="I17" s="6"/>
    </row>
    <row r="18" spans="2:10" ht="15.75" thickBot="1" x14ac:dyDescent="0.3">
      <c r="B18" s="27"/>
      <c r="C18" s="7" t="s">
        <v>7</v>
      </c>
      <c r="D18" s="7" t="s">
        <v>8</v>
      </c>
      <c r="E18" s="7" t="s">
        <v>9</v>
      </c>
      <c r="F18" s="7" t="s">
        <v>10</v>
      </c>
      <c r="G18" s="7" t="s">
        <v>7</v>
      </c>
      <c r="H18" s="7" t="s">
        <v>8</v>
      </c>
      <c r="I18" s="8"/>
    </row>
    <row r="19" spans="2:10" ht="15.75" thickBot="1" x14ac:dyDescent="0.3">
      <c r="B19" s="9" t="s">
        <v>11</v>
      </c>
      <c r="C19" s="10">
        <f>2337.93-440+231+143</f>
        <v>2271.9299999999998</v>
      </c>
      <c r="D19" s="11">
        <f>C19*9</f>
        <v>20447.37</v>
      </c>
      <c r="E19" s="11">
        <v>2046</v>
      </c>
      <c r="F19" s="11">
        <v>18414</v>
      </c>
      <c r="G19" s="11">
        <v>0</v>
      </c>
      <c r="H19" s="11">
        <v>0</v>
      </c>
      <c r="I19" s="11">
        <v>45980.160000000003</v>
      </c>
    </row>
    <row r="20" spans="2:10" ht="15.75" thickBot="1" x14ac:dyDescent="0.3">
      <c r="B20" s="12" t="s">
        <v>12</v>
      </c>
      <c r="C20" s="10">
        <f>576.07+66</f>
        <v>642.07000000000005</v>
      </c>
      <c r="D20" s="11">
        <v>5184.63</v>
      </c>
      <c r="E20" s="11">
        <v>83.22</v>
      </c>
      <c r="F20" s="11">
        <v>748.98</v>
      </c>
      <c r="G20" s="11">
        <v>0</v>
      </c>
      <c r="H20" s="11">
        <v>0</v>
      </c>
      <c r="I20" s="14">
        <f>5933.61+2844.87</f>
        <v>8778.48</v>
      </c>
    </row>
    <row r="21" spans="2:10" ht="15.75" thickBot="1" x14ac:dyDescent="0.3">
      <c r="B21" s="12" t="s">
        <v>13</v>
      </c>
      <c r="C21" s="15">
        <v>200</v>
      </c>
      <c r="D21" s="16">
        <v>1800</v>
      </c>
      <c r="E21" s="16">
        <v>0</v>
      </c>
      <c r="F21" s="16">
        <v>0</v>
      </c>
      <c r="G21" s="16">
        <v>0</v>
      </c>
      <c r="H21" s="16">
        <v>0</v>
      </c>
      <c r="I21" s="17">
        <f>D21+1200</f>
        <v>3000</v>
      </c>
    </row>
    <row r="22" spans="2:10" ht="18.75" thickBot="1" x14ac:dyDescent="0.3">
      <c r="B22" s="12" t="s">
        <v>14</v>
      </c>
      <c r="C22" s="10">
        <v>0</v>
      </c>
      <c r="D22" s="11">
        <v>0</v>
      </c>
      <c r="E22" s="11">
        <v>0</v>
      </c>
      <c r="F22" s="11">
        <v>0</v>
      </c>
      <c r="G22" s="14">
        <v>216.66</v>
      </c>
      <c r="H22" s="14">
        <v>1949.94</v>
      </c>
      <c r="I22" s="11">
        <f>1949.94+650.06</f>
        <v>2600</v>
      </c>
    </row>
    <row r="23" spans="2:10" ht="15.75" thickBot="1" x14ac:dyDescent="0.3">
      <c r="B23" s="12" t="s">
        <v>15</v>
      </c>
      <c r="C23" s="10"/>
      <c r="D23" s="11">
        <f>C23*9</f>
        <v>0</v>
      </c>
      <c r="E23" s="11">
        <v>0</v>
      </c>
      <c r="F23" s="11">
        <v>0</v>
      </c>
      <c r="G23" s="11">
        <v>0</v>
      </c>
      <c r="H23" s="11">
        <v>0</v>
      </c>
      <c r="I23" s="11">
        <f>D23</f>
        <v>0</v>
      </c>
    </row>
    <row r="24" spans="2:10" ht="15.75" thickBot="1" x14ac:dyDescent="0.3">
      <c r="B24" s="12" t="s">
        <v>16</v>
      </c>
      <c r="C24" s="10">
        <v>1250</v>
      </c>
      <c r="D24" s="11">
        <v>11250</v>
      </c>
      <c r="E24" s="11">
        <v>0</v>
      </c>
      <c r="F24" s="11">
        <v>0</v>
      </c>
      <c r="G24" s="11">
        <v>0</v>
      </c>
      <c r="H24" s="11">
        <v>0</v>
      </c>
      <c r="I24" s="11">
        <f>11250+3750</f>
        <v>15000</v>
      </c>
    </row>
    <row r="25" spans="2:10" ht="15.75" thickBot="1" x14ac:dyDescent="0.3">
      <c r="B25" s="12" t="s">
        <v>17</v>
      </c>
      <c r="C25" s="10">
        <f>SUM(C19:C24)</f>
        <v>4364</v>
      </c>
      <c r="D25" s="11">
        <v>39276</v>
      </c>
      <c r="E25" s="11">
        <f>SUM(E19:E24)</f>
        <v>2129.2199999999998</v>
      </c>
      <c r="F25" s="11">
        <v>19162.98</v>
      </c>
      <c r="G25" s="11">
        <v>216.66</v>
      </c>
      <c r="H25" s="11">
        <v>1949.94</v>
      </c>
      <c r="I25" s="11">
        <f>60388.92+20129.72</f>
        <v>80518.64</v>
      </c>
    </row>
    <row r="27" spans="2:10" ht="15.75" x14ac:dyDescent="0.25">
      <c r="C27" s="20" t="s">
        <v>18</v>
      </c>
      <c r="D27" s="21">
        <f>77*3</f>
        <v>231</v>
      </c>
      <c r="E27" s="20" t="s">
        <v>19</v>
      </c>
      <c r="F27" t="s">
        <v>21</v>
      </c>
    </row>
    <row r="28" spans="2:10" x14ac:dyDescent="0.25">
      <c r="C28" t="s">
        <v>20</v>
      </c>
      <c r="D28" s="22">
        <f>71.5*2</f>
        <v>143</v>
      </c>
      <c r="E28" t="s">
        <v>19</v>
      </c>
    </row>
    <row r="29" spans="2:10" x14ac:dyDescent="0.25">
      <c r="C29" t="s">
        <v>22</v>
      </c>
      <c r="D29" s="22">
        <v>66</v>
      </c>
      <c r="J29" s="28">
        <f>C12-C25</f>
        <v>0</v>
      </c>
    </row>
    <row r="30" spans="2:10" x14ac:dyDescent="0.25">
      <c r="J30" s="28"/>
    </row>
    <row r="31" spans="2:10" x14ac:dyDescent="0.25">
      <c r="C31" s="23" t="s">
        <v>17</v>
      </c>
      <c r="D31" s="24">
        <f>SUM(D27:D29)</f>
        <v>440</v>
      </c>
    </row>
  </sheetData>
  <mergeCells count="2">
    <mergeCell ref="B3:B5"/>
    <mergeCell ref="B16:B18"/>
  </mergeCells>
  <pageMargins left="0.7" right="0.7" top="0.75" bottom="0.75" header="0.3" footer="0.3"/>
  <pageSetup paperSize="9"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2023-05-30T12:30:06Z</dcterms:modified>
</cp:coreProperties>
</file>